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บทม. med\ค่าตอบแทน พ.ต.ส\พ.ต.ส. ปีงบประมาณ 2569\แยกข้อมูลแต่ละหน่วยงาน\"/>
    </mc:Choice>
  </mc:AlternateContent>
  <xr:revisionPtr revIDLastSave="0" documentId="13_ncr:1_{F0699DB0-E79B-428F-8A8C-39BE78749072}" xr6:coauthVersionLast="36" xr6:coauthVersionMax="36" xr10:uidLastSave="{00000000-0000-0000-0000-000000000000}"/>
  <bookViews>
    <workbookView xWindow="0" yWindow="0" windowWidth="22260" windowHeight="12645" activeTab="2" xr2:uid="{00000000-000D-0000-FFFF-FFFF00000000}"/>
  </bookViews>
  <sheets>
    <sheet name="ตัวอย่าง" sheetId="4" r:id="rId1"/>
    <sheet name="1. ยอดสรุป" sheetId="6" r:id="rId2"/>
    <sheet name="2. รายการเบิก" sheetId="3" r:id="rId3"/>
  </sheets>
  <definedNames>
    <definedName name="_xlnm.Print_Titles" localSheetId="2">'2. รายการเบิก'!$4:$5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B18" i="6"/>
  <c r="E7" i="6"/>
  <c r="E6" i="6"/>
  <c r="D7" i="6"/>
  <c r="D6" i="6"/>
  <c r="C7" i="6"/>
  <c r="C6" i="6"/>
  <c r="D28" i="4"/>
  <c r="C34" i="4"/>
  <c r="D34" i="4"/>
  <c r="E34" i="4"/>
  <c r="C31" i="4"/>
  <c r="C35" i="4"/>
  <c r="D35" i="4"/>
  <c r="E35" i="4"/>
  <c r="G12" i="4"/>
  <c r="G11" i="4"/>
  <c r="G10" i="4"/>
  <c r="G37" i="3"/>
  <c r="G36" i="3"/>
  <c r="G35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C3" i="6" s="1"/>
  <c r="D3" i="6" l="1"/>
  <c r="E3" i="6"/>
  <c r="F6" i="6"/>
  <c r="F7" i="6"/>
  <c r="F34" i="4"/>
  <c r="G13" i="4"/>
  <c r="F35" i="4"/>
  <c r="E33" i="4"/>
  <c r="D33" i="4"/>
  <c r="C33" i="4"/>
  <c r="E32" i="4"/>
  <c r="D32" i="4"/>
  <c r="C32" i="4"/>
  <c r="D31" i="4"/>
  <c r="E31" i="4"/>
  <c r="F3" i="6" l="1"/>
  <c r="C36" i="4"/>
  <c r="C37" i="4" s="1"/>
  <c r="E36" i="4"/>
  <c r="D36" i="4"/>
  <c r="F32" i="4"/>
  <c r="F31" i="4"/>
  <c r="F33" i="4"/>
  <c r="F36" i="4" l="1"/>
  <c r="G11" i="3" l="1"/>
  <c r="G10" i="3"/>
  <c r="G9" i="3"/>
  <c r="G8" i="3"/>
  <c r="G7" i="3"/>
  <c r="G6" i="3"/>
  <c r="E5" i="6" l="1"/>
  <c r="D5" i="6"/>
  <c r="C5" i="6"/>
  <c r="E4" i="6"/>
  <c r="D4" i="6"/>
  <c r="C4" i="6"/>
  <c r="G38" i="3"/>
  <c r="F5" i="6" l="1"/>
  <c r="C8" i="6"/>
  <c r="C9" i="6" s="1"/>
  <c r="E8" i="6"/>
  <c r="F4" i="6"/>
  <c r="F8" i="6" s="1"/>
  <c r="D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71076214-BA0A-4091-924D-34763A5A82B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พิมพ์ วันที่ 1 / เดือน Enter
</t>
        </r>
      </text>
    </comment>
    <comment ref="H6" authorId="0" shapeId="0" xr:uid="{28FF85DB-B016-4BF9-B770-1DBFEBCBBF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วันลาออก = วันที่ไม่ได้ทำงาน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F75693E7-4769-4A39-936E-9639855C2EA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พิมพ์ วันที่ 1 / เดือน Enter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BC027B7B-88DB-47F9-850B-AD8E7D68F29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พิมพ์ วันที่ 1 / เดือน Enter
</t>
        </r>
      </text>
    </comment>
    <comment ref="H6" authorId="0" shapeId="0" xr:uid="{75344A62-587F-40E7-9223-ED8226A29D6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วันลาออก = วันที่ไม่ได้ทำงาน</t>
        </r>
      </text>
    </comment>
  </commentList>
</comments>
</file>

<file path=xl/sharedStrings.xml><?xml version="1.0" encoding="utf-8"?>
<sst xmlns="http://schemas.openxmlformats.org/spreadsheetml/2006/main" count="106" uniqueCount="65">
  <si>
    <t>หลักฐานการเบิกเงินเพิ่มสำหรับตำแหน่งที่มีเหตุพิเศษของผู้ปฏิบัติงานด้านการสาธารณสุข</t>
  </si>
  <si>
    <t>ประจำปีงบประมาณ 2569 เดือน</t>
  </si>
  <si>
    <t>ลำดับ</t>
  </si>
  <si>
    <t>ชื่อ - นามสกุล</t>
  </si>
  <si>
    <t>ตำแหน่ง</t>
  </si>
  <si>
    <t>ประเภท</t>
  </si>
  <si>
    <t>การคำนวณวันปฏิบัติงานในเดือนนี้</t>
  </si>
  <si>
    <t>หมายเหตุ</t>
  </si>
  <si>
    <t>จำนวนวันที่
จ่ายจริง (วัน)</t>
  </si>
  <si>
    <t>นายสมชาย ใจดี</t>
  </si>
  <si>
    <t>พยาบาลวิชาชีพชำนาญการ</t>
  </si>
  <si>
    <t>นางสาวสมศรี มีสุข</t>
  </si>
  <si>
    <t>นักวิชาการสาธารณสุขปฏิบัติการ</t>
  </si>
  <si>
    <t>ข้าราชการ</t>
  </si>
  <si>
    <t>ลูกจ้าง</t>
  </si>
  <si>
    <t>พนง.(ส่วนงาน)</t>
  </si>
  <si>
    <t>รวมจำนวนเงิน</t>
  </si>
  <si>
    <t>      วัน......... เดือน.......................... ปี............</t>
  </si>
  <si>
    <t>จำนวนเงินที่เบิก (บาท)</t>
  </si>
  <si>
    <t>นายสุขใจ   มีดี</t>
  </si>
  <si>
    <t>นางสมหญิง  สุขสบาย</t>
  </si>
  <si>
    <t>อาจารย์</t>
  </si>
  <si>
    <t>รองศาสตราจารย์</t>
  </si>
  <si>
    <t>ลาฝึกอบรม 2 มี.ค. 69 - 1 มี.ค. 70
จ่ายครบ 60 วัน ณ (2 มี.ค. 69 - 30 เม.ย. 69)</t>
  </si>
  <si>
    <t>ลากิจ 1 พ.ค. - 17 มิ.ย. 69 รวม 48 วัน
จ่ายครบ 45 วัน ณ (1 พ.ค. - 14 มิ.ย. 69)</t>
  </si>
  <si>
    <r>
      <rPr>
        <b/>
        <sz val="16"/>
        <color theme="1"/>
        <rFont val="TH SarabunPSK"/>
        <family val="2"/>
      </rPr>
      <t>*ลาพักผ่อน :</t>
    </r>
    <r>
      <rPr>
        <sz val="16"/>
        <color theme="1"/>
        <rFont val="TH SarabunPSK"/>
        <family val="2"/>
      </rPr>
      <t xml:space="preserve"> ได้รับเงินระหว่างลา </t>
    </r>
    <r>
      <rPr>
        <b/>
        <sz val="16"/>
        <color theme="1"/>
        <rFont val="TH SarabunPSK"/>
        <family val="2"/>
      </rPr>
      <t>*กรณีลาคลอด :</t>
    </r>
    <r>
      <rPr>
        <sz val="16"/>
        <color theme="1"/>
        <rFont val="TH SarabunPSK"/>
        <family val="2"/>
      </rPr>
      <t xml:space="preserve"> ได้รับไม่เกิน 90 วัน </t>
    </r>
    <r>
      <rPr>
        <b/>
        <sz val="16"/>
        <color theme="1"/>
        <rFont val="TH SarabunPSK"/>
        <family val="2"/>
      </rPr>
      <t>*กรณีลากิจ :</t>
    </r>
    <r>
      <rPr>
        <sz val="16"/>
        <color theme="1"/>
        <rFont val="TH SarabunPSK"/>
        <family val="2"/>
      </rPr>
      <t xml:space="preserve"> ได้รับไม่เกิน 45 วัน </t>
    </r>
    <r>
      <rPr>
        <b/>
        <sz val="16"/>
        <color theme="1"/>
        <rFont val="TH SarabunPSK"/>
        <family val="2"/>
      </rPr>
      <t>*ลาอุปสมบท :</t>
    </r>
    <r>
      <rPr>
        <sz val="16"/>
        <color theme="1"/>
        <rFont val="TH SarabunPSK"/>
        <family val="2"/>
      </rPr>
      <t xml:space="preserve"> ได้รับไม่เกิน 60 วัน ลาได้ครั้งเดียวตลอดอายุงาน</t>
    </r>
  </si>
  <si>
    <r>
      <rPr>
        <b/>
        <sz val="16"/>
        <color theme="1"/>
        <rFont val="TH SarabunPSK"/>
        <family val="2"/>
      </rPr>
      <t>*ลาศึกษา ฝึกอบรม :</t>
    </r>
    <r>
      <rPr>
        <sz val="16"/>
        <color theme="1"/>
        <rFont val="TH SarabunPSK"/>
        <family val="2"/>
      </rPr>
      <t xml:space="preserve"> ได้รับไม่เกิน 60 วัน </t>
    </r>
    <r>
      <rPr>
        <b/>
        <sz val="16"/>
        <color theme="1"/>
        <rFont val="TH SarabunPSK"/>
        <family val="2"/>
      </rPr>
      <t>*กรณีลาป่วย :</t>
    </r>
    <r>
      <rPr>
        <sz val="16"/>
        <color theme="1"/>
        <rFont val="TH SarabunPSK"/>
        <family val="2"/>
      </rPr>
      <t xml:space="preserve"> ได้รับไม่เกิน 60 วัน ยกเว้นป่วยจากการทำงาน ได้รับไม่เกิน 65 วัน</t>
    </r>
  </si>
  <si>
    <r>
      <rPr>
        <b/>
        <sz val="16"/>
        <color theme="1"/>
        <rFont val="TH SarabunPSK"/>
        <family val="2"/>
      </rPr>
      <t>*ลารับราชการทหาร :</t>
    </r>
    <r>
      <rPr>
        <sz val="16"/>
        <color theme="1"/>
        <rFont val="TH SarabunPSK"/>
        <family val="2"/>
      </rPr>
      <t xml:space="preserve"> ได้รับไม่เกิน 60 วัน แต่หากไม่รายงานปฏิบัติงานภายใน 7 วันให้งดจ่ายเงินเพิ่ม รอจนกว่าจะกลับเข้าปฏิบัติงาน</t>
    </r>
  </si>
  <si>
    <t>หากมีการลาประเภทใดประเภทหนึ่งติดต่อกันเกินกว่าระยะเวลาที่กำหนดตามระเบียบ ก.พ. วันที่เกินกำหนดดังกล่าวจะไม่มีสิทธิได้รับเงิน พ.ต.ส. และต้องนำมาคำนวณหักออกเป็นรายวัน ตามเกณฑ์ดังต่อไปนี้</t>
  </si>
  <si>
    <r>
      <rPr>
        <b/>
        <u/>
        <sz val="16"/>
        <color theme="1"/>
        <rFont val="TH SarabunPSK"/>
        <family val="2"/>
      </rPr>
      <t>ตัวอย่างการคำนวณ</t>
    </r>
    <r>
      <rPr>
        <b/>
        <sz val="16"/>
        <color theme="1"/>
        <rFont val="TH SarabunPSK"/>
        <family val="2"/>
      </rPr>
      <t xml:space="preserve"> :</t>
    </r>
    <r>
      <rPr>
        <sz val="16"/>
        <color theme="1"/>
        <rFont val="TH SarabunPSK"/>
        <family val="2"/>
      </rPr>
      <t xml:space="preserve"> บุคลากรได้รับอัตรา พ.ต.ส. เดือนละ 1,500 บาท ในเดือนเมษายน (มี 30 วัน) มีสถิติลากิจส่วนตัวต่อเนื่องรวม 48 วัน (เกินสิทธิ์ที่ได้รับตามเกณฑ์มา 3 วัน)</t>
    </r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</si>
  <si>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: </t>
    </r>
    <r>
      <rPr>
        <sz val="16"/>
        <color theme="1"/>
        <rFont val="TH SarabunPSK"/>
        <family val="2"/>
      </rPr>
      <t>การตรวจสอบสิทธิประโยชน์กรณีการลาต่อเนื่อง โดยพิจารณาเฉพาะ การลาต่อเนื่องในการลาครั้งนั้น ๆ</t>
    </r>
  </si>
  <si>
    <r>
      <rPr>
        <b/>
        <sz val="16"/>
        <color theme="1"/>
        <rFont val="TH SarabunPSK"/>
        <family val="2"/>
      </rPr>
      <t>*1. สัดส่วนเงินหักรายวัน:</t>
    </r>
    <r>
      <rPr>
        <sz val="16"/>
        <color theme="1"/>
        <rFont val="TH SarabunPSK"/>
        <family val="2"/>
      </rPr>
      <t xml:space="preserve"> 1,500 ÷ 30 = 50 บาทต่อวัน    </t>
    </r>
    <r>
      <rPr>
        <b/>
        <sz val="16"/>
        <color theme="1"/>
        <rFont val="TH SarabunPSK"/>
        <family val="2"/>
      </rPr>
      <t>*2. จำนวนเงินที่ต้องหัก:</t>
    </r>
    <r>
      <rPr>
        <sz val="16"/>
        <color theme="1"/>
        <rFont val="TH SarabunPSK"/>
        <family val="2"/>
      </rPr>
      <t xml:space="preserve"> 50 บาท x 3 วันที่เกิน = 150 บาท    </t>
    </r>
    <r>
      <rPr>
        <b/>
        <sz val="16"/>
        <color theme="1"/>
        <rFont val="TH SarabunPSK"/>
        <family val="2"/>
      </rPr>
      <t>*3. จำนวนเงินที่ขอเบิกจริงในเดือนนั้น:</t>
    </r>
    <r>
      <rPr>
        <sz val="16"/>
        <color theme="1"/>
        <rFont val="TH SarabunPSK"/>
        <family val="2"/>
      </rPr>
      <t xml:space="preserve"> 1,500 - 150 = 1,350.00 บาท</t>
    </r>
  </si>
  <si>
    <t>เริ่มงานวันที่ 22 มิถุนายน 2569</t>
  </si>
  <si>
    <t>ลาออกวันที่  15 มิถุนายน 2569</t>
  </si>
  <si>
    <t>เงิน พ.ต.ส.
(บาท)/เดือน</t>
  </si>
  <si>
    <t>หัวหน้าสถานวิทยาศาสตร์คลินิก</t>
  </si>
  <si>
    <t>พนง.เปลี่ยนฯ</t>
  </si>
  <si>
    <t>ศาสตราจารย์</t>
  </si>
  <si>
    <t>พนง.มธ.</t>
  </si>
  <si>
    <t>สถานภาพ</t>
  </si>
  <si>
    <t>จำนวนเงิน</t>
  </si>
  <si>
    <t>รวม</t>
  </si>
  <si>
    <t>ได้รับ(คน)</t>
  </si>
  <si>
    <t>ไม่ได้(คน)</t>
  </si>
  <si>
    <t>รวมเป็นเงินทั้งสิน</t>
  </si>
  <si>
    <t>นายสมคิด  ใจเย็น</t>
  </si>
  <si>
    <t>สรุปรายการเบิกเงิน พ.ต.ส. ประจำเดือน</t>
  </si>
  <si>
    <t>      (                                               )</t>
  </si>
  <si>
    <t>ลงชื่อ........................................................</t>
  </si>
  <si>
    <t>ลงชื่อ..........................................................</t>
  </si>
  <si>
    <t>การเบิกจ่ายที่เกี่ยวข้องนั้น ๆ จริง</t>
  </si>
  <si>
    <t xml:space="preserve">          ขอรับรองว่าบุคลากรดังกล่าวข้างต้นมีสิทธิได้รับเงินค่าตอบแทนตามระเบียบ ประกาศ หลักเกณฑ์ </t>
  </si>
  <si>
    <t>หัวหน้าภาควิชา/หัวหน้าสาขา/หัวหน้งาน...</t>
  </si>
  <si>
    <t>หัวหน้าสถาน/ผู้อำนวยการ ...</t>
  </si>
  <si>
    <t>การเบิกจ่ายที่เกี่ยวข้องนั้น ๆ จริง ตามรายละเอียดแนบท้าย</t>
  </si>
  <si>
    <t xml:space="preserve">                 ขอรับรองว่าบุคลากรดังกล่าวข้างต้นมีสิทธิ์ได้รับเงินค่าตอบแทนตามระเบียบ ประกาศ หลักเกณฑ์ </t>
  </si>
  <si>
    <t>ลงชื่อ......................................................</t>
  </si>
  <si>
    <t>ลงชื่อ..............................................</t>
  </si>
  <si>
    <t>      (                                         )</t>
  </si>
  <si>
    <t>      (                                     )</t>
  </si>
  <si>
    <t>ภาควิชา/สาขา/หน่วยงาน........</t>
  </si>
  <si>
    <t>พิมพ์ วันที่ 1 / เดือนแล้วกด Enter ใน Sheet  2.รายการเบิก</t>
  </si>
  <si>
    <t>ใน Sheet 2. รายการเบิก จะ lock คอลัมน์ G จำนวเงินที่เบิกไว้ (ใส่สูตรคำณวนไว้ให้แล้ว)</t>
  </si>
  <si>
    <t>ส่วนจุดอื่น lock ไว้เนื่องจากใส่สูตรคำณวนดึงมาจาก Sheet 2. รายการเบิก</t>
  </si>
  <si>
    <t xml:space="preserve">ใน Sheet 1. ยอดสรุป สามารถแก้ไข ในส่วนผู้บริหารลงนาม ได้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</si>
</sst>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000]mmmm\ \ yyyy;@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u/>
      <sz val="16"/>
      <color theme="1"/>
      <name val="TH SarabunPSK"/>
      <family val="2"/>
    </font>
    <font>
      <sz val="20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Protection="1"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4" fontId="2" fillId="0" borderId="6" xfId="0" applyNumberFormat="1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/>
      <protection hidden="1"/>
    </xf>
    <xf numFmtId="4" fontId="9" fillId="0" borderId="6" xfId="0" applyNumberFormat="1" applyFont="1" applyBorder="1" applyAlignment="1" applyProtection="1">
      <alignment horizontal="center" vertical="center" wrapText="1"/>
      <protection hidden="1"/>
    </xf>
    <xf numFmtId="2" fontId="9" fillId="0" borderId="6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shrinkToFit="1"/>
      <protection hidden="1"/>
    </xf>
    <xf numFmtId="165" fontId="2" fillId="0" borderId="7" xfId="1" applyNumberFormat="1" applyFont="1" applyBorder="1" applyAlignment="1" applyProtection="1">
      <alignment horizontal="center" vertical="center" wrapText="1"/>
      <protection hidden="1"/>
    </xf>
    <xf numFmtId="165" fontId="2" fillId="0" borderId="8" xfId="1" applyNumberFormat="1" applyFont="1" applyBorder="1" applyAlignment="1" applyProtection="1">
      <alignment horizontal="center" vertical="center" wrapText="1"/>
      <protection hidden="1"/>
    </xf>
    <xf numFmtId="165" fontId="2" fillId="0" borderId="11" xfId="1" applyNumberFormat="1" applyFont="1" applyBorder="1" applyAlignment="1" applyProtection="1">
      <alignment horizontal="center" vertical="center" wrapText="1"/>
      <protection hidden="1"/>
    </xf>
    <xf numFmtId="165" fontId="2" fillId="0" borderId="9" xfId="1" applyNumberFormat="1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65" fontId="2" fillId="0" borderId="7" xfId="1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165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5" fontId="2" fillId="0" borderId="11" xfId="1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65" fontId="2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0" xfId="1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Alignment="1"/>
    <xf numFmtId="0" fontId="8" fillId="0" borderId="0" xfId="0" applyFont="1" applyProtection="1"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164" fontId="7" fillId="0" borderId="0" xfId="0" applyNumberFormat="1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horizontal="right" vertical="center" wrapText="1"/>
      <protection hidden="1"/>
    </xf>
    <xf numFmtId="164" fontId="7" fillId="0" borderId="1" xfId="0" applyNumberFormat="1" applyFont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1" fontId="9" fillId="0" borderId="6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right" vertical="center" wrapText="1"/>
      <protection hidden="1"/>
    </xf>
    <xf numFmtId="164" fontId="7" fillId="0" borderId="1" xfId="0" applyNumberFormat="1" applyFont="1" applyBorder="1" applyAlignment="1" applyProtection="1">
      <alignment horizontal="left" vertical="center" wrapText="1" inden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horizontal="right" vertical="center" wrapText="1"/>
      <protection hidden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right" vertical="center" wrapText="1"/>
      <protection locked="0"/>
    </xf>
    <xf numFmtId="164" fontId="7" fillId="0" borderId="1" xfId="0" applyNumberFormat="1" applyFont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0" xfId="0" applyFont="1" applyProtection="1"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71245" cy="9711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AB19CB-4BE1-4B18-A508-32CB5361C76E}"/>
            </a:ext>
          </a:extLst>
        </xdr:cNvPr>
        <xdr:cNvSpPr/>
      </xdr:nvSpPr>
      <xdr:spPr>
        <a:xfrm>
          <a:off x="0" y="0"/>
          <a:ext cx="2671245" cy="97110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ตัวอย่าง</a:t>
          </a:r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1194289</xdr:colOff>
      <xdr:row>49</xdr:row>
      <xdr:rowOff>234462</xdr:rowOff>
    </xdr:from>
    <xdr:ext cx="2671245" cy="9711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7513764-F1E3-41BD-B375-3A21AE770C3B}"/>
            </a:ext>
          </a:extLst>
        </xdr:cNvPr>
        <xdr:cNvSpPr/>
      </xdr:nvSpPr>
      <xdr:spPr>
        <a:xfrm>
          <a:off x="1597270" y="15196039"/>
          <a:ext cx="2671245" cy="97110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ตัวอย่าง</a:t>
          </a:r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26B5-E18B-417A-BA85-4056B8E36CAA}">
  <sheetPr>
    <tabColor theme="7" tint="0.39997558519241921"/>
  </sheetPr>
  <dimension ref="A1:H53"/>
  <sheetViews>
    <sheetView showGridLines="0" showZeros="0" zoomScale="130" zoomScaleNormal="130" zoomScaleSheetLayoutView="110" workbookViewId="0">
      <selection activeCell="G32" sqref="G32"/>
    </sheetView>
  </sheetViews>
  <sheetFormatPr defaultRowHeight="21" x14ac:dyDescent="0.35"/>
  <cols>
    <col min="1" max="1" width="6" style="59" customWidth="1"/>
    <col min="2" max="2" width="28.140625" style="11" customWidth="1"/>
    <col min="3" max="3" width="23.140625" style="11" customWidth="1"/>
    <col min="4" max="4" width="12.5703125" style="11" bestFit="1" customWidth="1"/>
    <col min="5" max="5" width="13" style="11" customWidth="1"/>
    <col min="6" max="6" width="12.28515625" style="59" bestFit="1" customWidth="1"/>
    <col min="7" max="7" width="17" style="11" customWidth="1"/>
    <col min="8" max="8" width="53.42578125" style="11" customWidth="1"/>
    <col min="9" max="16384" width="9.140625" style="11"/>
  </cols>
  <sheetData>
    <row r="1" spans="1:8" s="42" customFormat="1" ht="26.25" x14ac:dyDescent="0.4">
      <c r="A1" s="61" t="s">
        <v>0</v>
      </c>
      <c r="B1" s="61"/>
      <c r="C1" s="61"/>
      <c r="D1" s="61"/>
      <c r="E1" s="61"/>
      <c r="F1" s="61"/>
      <c r="G1" s="61"/>
      <c r="H1" s="61"/>
    </row>
    <row r="2" spans="1:8" s="42" customFormat="1" ht="26.25" customHeight="1" x14ac:dyDescent="0.4">
      <c r="A2" s="62" t="s">
        <v>60</v>
      </c>
      <c r="B2" s="62"/>
      <c r="C2" s="62"/>
      <c r="D2" s="62"/>
      <c r="E2" s="62"/>
      <c r="F2" s="62"/>
      <c r="G2" s="62"/>
      <c r="H2" s="62"/>
    </row>
    <row r="3" spans="1:8" s="42" customFormat="1" ht="26.25" x14ac:dyDescent="0.4">
      <c r="A3" s="63" t="s">
        <v>1</v>
      </c>
      <c r="B3" s="63"/>
      <c r="C3" s="63"/>
      <c r="D3" s="63"/>
      <c r="E3" s="63"/>
      <c r="F3" s="64">
        <v>46204</v>
      </c>
      <c r="G3" s="64"/>
      <c r="H3" s="87" t="s">
        <v>61</v>
      </c>
    </row>
    <row r="4" spans="1:8" x14ac:dyDescent="0.35">
      <c r="A4" s="65" t="s">
        <v>2</v>
      </c>
      <c r="B4" s="65" t="s">
        <v>3</v>
      </c>
      <c r="C4" s="65" t="s">
        <v>4</v>
      </c>
      <c r="D4" s="65" t="s">
        <v>5</v>
      </c>
      <c r="E4" s="65" t="s">
        <v>34</v>
      </c>
      <c r="F4" s="67" t="s">
        <v>6</v>
      </c>
      <c r="G4" s="68"/>
      <c r="H4" s="65" t="s">
        <v>7</v>
      </c>
    </row>
    <row r="5" spans="1:8" ht="42" x14ac:dyDescent="0.35">
      <c r="A5" s="66"/>
      <c r="B5" s="66"/>
      <c r="C5" s="66"/>
      <c r="D5" s="66"/>
      <c r="E5" s="66"/>
      <c r="F5" s="43" t="s">
        <v>8</v>
      </c>
      <c r="G5" s="43" t="s">
        <v>18</v>
      </c>
      <c r="H5" s="66"/>
    </row>
    <row r="6" spans="1:8" x14ac:dyDescent="0.35">
      <c r="A6" s="44">
        <v>1</v>
      </c>
      <c r="B6" s="45" t="s">
        <v>9</v>
      </c>
      <c r="C6" s="45" t="s">
        <v>10</v>
      </c>
      <c r="D6" s="45" t="s">
        <v>38</v>
      </c>
      <c r="E6" s="22">
        <v>10000</v>
      </c>
      <c r="F6" s="44">
        <v>14</v>
      </c>
      <c r="G6" s="22">
        <v>4666.6666666666661</v>
      </c>
      <c r="H6" s="45" t="s">
        <v>33</v>
      </c>
    </row>
    <row r="7" spans="1:8" ht="42" x14ac:dyDescent="0.35">
      <c r="A7" s="46">
        <v>2</v>
      </c>
      <c r="B7" s="47" t="s">
        <v>11</v>
      </c>
      <c r="C7" s="47" t="s">
        <v>12</v>
      </c>
      <c r="D7" s="47" t="s">
        <v>13</v>
      </c>
      <c r="E7" s="23">
        <v>10000</v>
      </c>
      <c r="F7" s="46">
        <v>0</v>
      </c>
      <c r="G7" s="23">
        <v>0</v>
      </c>
      <c r="H7" s="47" t="s">
        <v>23</v>
      </c>
    </row>
    <row r="8" spans="1:8" ht="42" x14ac:dyDescent="0.35">
      <c r="A8" s="46">
        <v>3</v>
      </c>
      <c r="B8" s="47" t="s">
        <v>19</v>
      </c>
      <c r="C8" s="47" t="s">
        <v>21</v>
      </c>
      <c r="D8" s="47" t="s">
        <v>14</v>
      </c>
      <c r="E8" s="23">
        <v>5000</v>
      </c>
      <c r="F8" s="46">
        <v>14</v>
      </c>
      <c r="G8" s="23">
        <v>2333.333333333333</v>
      </c>
      <c r="H8" s="47" t="s">
        <v>24</v>
      </c>
    </row>
    <row r="9" spans="1:8" x14ac:dyDescent="0.35">
      <c r="A9" s="46">
        <v>4</v>
      </c>
      <c r="B9" s="47" t="s">
        <v>20</v>
      </c>
      <c r="C9" s="47" t="s">
        <v>22</v>
      </c>
      <c r="D9" s="47" t="s">
        <v>15</v>
      </c>
      <c r="E9" s="23">
        <v>10000</v>
      </c>
      <c r="F9" s="46">
        <v>9</v>
      </c>
      <c r="G9" s="23">
        <v>3000</v>
      </c>
      <c r="H9" s="47" t="s">
        <v>32</v>
      </c>
    </row>
    <row r="10" spans="1:8" ht="22.5" customHeight="1" x14ac:dyDescent="0.35">
      <c r="A10" s="48">
        <v>5</v>
      </c>
      <c r="B10" s="49" t="s">
        <v>45</v>
      </c>
      <c r="C10" s="49" t="s">
        <v>37</v>
      </c>
      <c r="D10" s="49" t="s">
        <v>36</v>
      </c>
      <c r="E10" s="24">
        <v>15000</v>
      </c>
      <c r="F10" s="48">
        <v>31</v>
      </c>
      <c r="G10" s="24">
        <f t="shared" ref="G10:G12" si="0">IF($A10&gt;0,($E10/IF($A10&gt;0,DAY(EOMONTH($F$3,0)),""))*$F10,"")</f>
        <v>15000</v>
      </c>
      <c r="H10" s="49"/>
    </row>
    <row r="11" spans="1:8" ht="22.5" customHeight="1" x14ac:dyDescent="0.35">
      <c r="A11" s="48"/>
      <c r="B11" s="49"/>
      <c r="C11" s="49"/>
      <c r="D11" s="49"/>
      <c r="E11" s="24"/>
      <c r="F11" s="48"/>
      <c r="G11" s="24" t="str">
        <f t="shared" si="0"/>
        <v/>
      </c>
      <c r="H11" s="49"/>
    </row>
    <row r="12" spans="1:8" ht="22.5" customHeight="1" x14ac:dyDescent="0.35">
      <c r="A12" s="50"/>
      <c r="B12" s="51"/>
      <c r="C12" s="51"/>
      <c r="D12" s="51"/>
      <c r="E12" s="25"/>
      <c r="F12" s="50"/>
      <c r="G12" s="25" t="str">
        <f t="shared" si="0"/>
        <v/>
      </c>
      <c r="H12" s="51"/>
    </row>
    <row r="13" spans="1:8" ht="26.25" x14ac:dyDescent="0.4">
      <c r="A13" s="11"/>
      <c r="B13" s="19"/>
      <c r="C13" s="19"/>
      <c r="D13" s="19"/>
      <c r="E13" s="72" t="s">
        <v>16</v>
      </c>
      <c r="F13" s="72"/>
      <c r="G13" s="38">
        <f>SUM(G6:G12)</f>
        <v>25000</v>
      </c>
      <c r="H13" s="87" t="s">
        <v>62</v>
      </c>
    </row>
    <row r="14" spans="1:8" x14ac:dyDescent="0.35">
      <c r="A14" s="11"/>
      <c r="B14" s="19"/>
      <c r="C14" s="19"/>
      <c r="D14" s="19"/>
      <c r="E14" s="52"/>
      <c r="F14" s="52"/>
      <c r="G14" s="38"/>
      <c r="H14" s="21"/>
    </row>
    <row r="15" spans="1:8" x14ac:dyDescent="0.35">
      <c r="A15" s="11"/>
      <c r="B15" s="19"/>
      <c r="C15" s="19"/>
      <c r="D15" s="19"/>
      <c r="E15" s="52"/>
      <c r="F15" s="52"/>
      <c r="G15" s="38"/>
      <c r="H15" s="21"/>
    </row>
    <row r="16" spans="1:8" x14ac:dyDescent="0.35">
      <c r="A16" s="11"/>
      <c r="B16" s="19"/>
      <c r="C16" s="19"/>
      <c r="D16" s="19"/>
      <c r="E16" s="52"/>
      <c r="F16" s="52"/>
      <c r="G16" s="38"/>
      <c r="H16" s="21"/>
    </row>
    <row r="17" spans="1:8" x14ac:dyDescent="0.35">
      <c r="A17" s="69" t="s">
        <v>30</v>
      </c>
      <c r="B17" s="69"/>
      <c r="C17" s="69"/>
      <c r="D17" s="69"/>
      <c r="E17" s="69"/>
      <c r="F17" s="69"/>
      <c r="G17" s="69"/>
      <c r="H17" s="69"/>
    </row>
    <row r="18" spans="1:8" x14ac:dyDescent="0.35">
      <c r="A18" s="69" t="s">
        <v>28</v>
      </c>
      <c r="B18" s="69"/>
      <c r="C18" s="69"/>
      <c r="D18" s="69"/>
      <c r="E18" s="69"/>
      <c r="F18" s="69"/>
      <c r="G18" s="69"/>
      <c r="H18" s="69"/>
    </row>
    <row r="19" spans="1:8" x14ac:dyDescent="0.35">
      <c r="A19" s="69" t="s">
        <v>25</v>
      </c>
      <c r="B19" s="69"/>
      <c r="C19" s="69"/>
      <c r="D19" s="69"/>
      <c r="E19" s="69"/>
      <c r="F19" s="69"/>
      <c r="G19" s="69"/>
      <c r="H19" s="69"/>
    </row>
    <row r="20" spans="1:8" x14ac:dyDescent="0.35">
      <c r="A20" s="69" t="s">
        <v>26</v>
      </c>
      <c r="B20" s="69"/>
      <c r="C20" s="69"/>
      <c r="D20" s="69"/>
      <c r="E20" s="69"/>
      <c r="F20" s="69"/>
      <c r="G20" s="69"/>
      <c r="H20" s="69"/>
    </row>
    <row r="21" spans="1:8" x14ac:dyDescent="0.35">
      <c r="A21" s="69" t="s">
        <v>27</v>
      </c>
      <c r="B21" s="69"/>
      <c r="C21" s="69"/>
      <c r="D21" s="69"/>
      <c r="E21" s="69"/>
      <c r="F21" s="69"/>
      <c r="G21" s="69"/>
      <c r="H21" s="69"/>
    </row>
    <row r="22" spans="1:8" x14ac:dyDescent="0.35">
      <c r="A22" s="69" t="s">
        <v>29</v>
      </c>
      <c r="B22" s="69"/>
      <c r="C22" s="69"/>
      <c r="D22" s="69"/>
      <c r="E22" s="69"/>
      <c r="F22" s="69"/>
      <c r="G22" s="69"/>
      <c r="H22" s="69"/>
    </row>
    <row r="23" spans="1:8" x14ac:dyDescent="0.35">
      <c r="A23" s="69" t="s">
        <v>31</v>
      </c>
      <c r="B23" s="69"/>
      <c r="C23" s="69"/>
      <c r="D23" s="69"/>
      <c r="E23" s="69"/>
      <c r="F23" s="69"/>
      <c r="G23" s="69"/>
      <c r="H23" s="69"/>
    </row>
    <row r="24" spans="1:8" x14ac:dyDescent="0.35">
      <c r="A24" s="11"/>
      <c r="B24" s="19"/>
      <c r="C24" s="19"/>
      <c r="D24" s="19"/>
      <c r="E24" s="52"/>
      <c r="F24" s="52"/>
      <c r="G24" s="38"/>
      <c r="H24" s="21"/>
    </row>
    <row r="25" spans="1:8" x14ac:dyDescent="0.35">
      <c r="A25" s="11"/>
      <c r="B25" s="19"/>
      <c r="C25" s="19"/>
      <c r="D25" s="19"/>
      <c r="E25" s="52"/>
      <c r="F25" s="52"/>
      <c r="G25" s="38"/>
      <c r="H25" s="21"/>
    </row>
    <row r="26" spans="1:8" x14ac:dyDescent="0.35">
      <c r="A26" s="11"/>
      <c r="B26" s="19"/>
      <c r="C26" s="19"/>
      <c r="D26" s="19"/>
      <c r="E26" s="52"/>
      <c r="F26" s="52"/>
      <c r="G26" s="38"/>
      <c r="H26" s="21"/>
    </row>
    <row r="27" spans="1:8" x14ac:dyDescent="0.35">
      <c r="A27" s="11"/>
      <c r="B27" s="19"/>
      <c r="C27" s="19"/>
      <c r="D27" s="19"/>
      <c r="E27" s="52"/>
      <c r="F27" s="52"/>
      <c r="G27" s="38"/>
      <c r="H27" s="21"/>
    </row>
    <row r="28" spans="1:8" s="42" customFormat="1" ht="26.25" customHeight="1" x14ac:dyDescent="0.4">
      <c r="B28" s="70" t="s">
        <v>46</v>
      </c>
      <c r="C28" s="70"/>
      <c r="D28" s="71">
        <f>+F3</f>
        <v>46204</v>
      </c>
      <c r="E28" s="71"/>
      <c r="F28" s="53"/>
    </row>
    <row r="29" spans="1:8" s="42" customFormat="1" ht="26.25" customHeight="1" x14ac:dyDescent="0.4">
      <c r="B29" s="54"/>
      <c r="C29" s="54"/>
      <c r="D29" s="55"/>
      <c r="E29" s="55"/>
      <c r="F29" s="56"/>
    </row>
    <row r="30" spans="1:8" x14ac:dyDescent="0.35">
      <c r="A30" s="11"/>
      <c r="B30" s="12" t="s">
        <v>39</v>
      </c>
      <c r="C30" s="12" t="s">
        <v>40</v>
      </c>
      <c r="D30" s="13" t="s">
        <v>42</v>
      </c>
      <c r="E30" s="13" t="s">
        <v>43</v>
      </c>
      <c r="F30" s="13" t="s">
        <v>41</v>
      </c>
      <c r="H30" s="57"/>
    </row>
    <row r="31" spans="1:8" ht="26.25" x14ac:dyDescent="0.4">
      <c r="A31" s="11"/>
      <c r="B31" s="14" t="s">
        <v>38</v>
      </c>
      <c r="C31" s="15">
        <f>SUMIF($D$6:$D$12,$B31,$G$6:$G$12)</f>
        <v>4666.6666666666661</v>
      </c>
      <c r="D31" s="16">
        <f>COUNTIFS($D$6:$D$12,$B31,$G$6:$G$12,"&gt;0")</f>
        <v>1</v>
      </c>
      <c r="E31" s="16">
        <f>COUNTIFS($D$6:$D$12,$B31,$G$6:$G$12,"=0")</f>
        <v>0</v>
      </c>
      <c r="F31" s="16">
        <f>SUM(D31:E31)</f>
        <v>1</v>
      </c>
      <c r="G31" s="87" t="s">
        <v>64</v>
      </c>
      <c r="H31" s="57"/>
    </row>
    <row r="32" spans="1:8" ht="26.25" x14ac:dyDescent="0.4">
      <c r="A32" s="11"/>
      <c r="B32" s="14" t="s">
        <v>36</v>
      </c>
      <c r="C32" s="15">
        <f>SUMIF($D$6:$D$12,$B32,$G$6:$G$12)</f>
        <v>15000</v>
      </c>
      <c r="D32" s="16">
        <f>COUNTIFS($D$6:$D$12,$B32,$G$6:$G$12,"&gt;0")</f>
        <v>1</v>
      </c>
      <c r="E32" s="16">
        <f>COUNTIFS($D$6:$D$12,$B32,$G$6:$G$12,"=0")</f>
        <v>0</v>
      </c>
      <c r="F32" s="16">
        <f>SUM(D32:E32)</f>
        <v>1</v>
      </c>
      <c r="G32" s="87" t="s">
        <v>63</v>
      </c>
      <c r="H32" s="57"/>
    </row>
    <row r="33" spans="1:8" x14ac:dyDescent="0.35">
      <c r="A33" s="11"/>
      <c r="B33" s="14" t="s">
        <v>13</v>
      </c>
      <c r="C33" s="15">
        <f>SUMIF($D$6:$D$12,$B33,$G$6:$G$12)</f>
        <v>0</v>
      </c>
      <c r="D33" s="16">
        <f>COUNTIFS($D$6:$D$12,$B33,$G$6:$G$12,"&gt;0")</f>
        <v>0</v>
      </c>
      <c r="E33" s="16">
        <f>COUNTIFS($D$6:$D$12,$B33,$G$6:$G$12,"=0")</f>
        <v>1</v>
      </c>
      <c r="F33" s="16">
        <f>SUM(D33:E33)</f>
        <v>1</v>
      </c>
      <c r="H33" s="57"/>
    </row>
    <row r="34" spans="1:8" x14ac:dyDescent="0.35">
      <c r="A34" s="11"/>
      <c r="B34" s="14" t="s">
        <v>15</v>
      </c>
      <c r="C34" s="15">
        <f>SUMIF($D$6:$D$12,$B34,$G$6:$G$12)</f>
        <v>3000</v>
      </c>
      <c r="D34" s="16">
        <f>COUNTIFS($D$6:$D$12,$B34,$G$6:$G$12,"&gt;0")</f>
        <v>1</v>
      </c>
      <c r="E34" s="16">
        <f>COUNTIFS($D$6:$D$12,$B34,$G$6:$G$12,"=0")</f>
        <v>0</v>
      </c>
      <c r="F34" s="16">
        <f>SUM(D34:E34)</f>
        <v>1</v>
      </c>
      <c r="H34" s="57"/>
    </row>
    <row r="35" spans="1:8" x14ac:dyDescent="0.35">
      <c r="A35" s="11"/>
      <c r="B35" s="14" t="s">
        <v>14</v>
      </c>
      <c r="C35" s="15">
        <f>SUMIF($D$6:$D$12,$B35,$G$6:$G$12)</f>
        <v>2333.333333333333</v>
      </c>
      <c r="D35" s="16">
        <f>COUNTIFS($D$6:$D$12,$B35,$G$6:$G$12,"&gt;0")</f>
        <v>1</v>
      </c>
      <c r="E35" s="16">
        <f>COUNTIFS($D$6:$D$12,$B35,$G$6:$G$12,"=0")</f>
        <v>0</v>
      </c>
      <c r="F35" s="16">
        <f>SUM(D35:E35)</f>
        <v>1</v>
      </c>
      <c r="H35" s="57"/>
    </row>
    <row r="36" spans="1:8" x14ac:dyDescent="0.35">
      <c r="A36" s="11"/>
      <c r="B36" s="39" t="s">
        <v>44</v>
      </c>
      <c r="C36" s="17">
        <f>SUM(C31:C35)</f>
        <v>24999.999999999996</v>
      </c>
      <c r="D36" s="58">
        <f>SUM(D31:D35)</f>
        <v>4</v>
      </c>
      <c r="E36" s="58">
        <f>SUM(E31:E35)</f>
        <v>1</v>
      </c>
      <c r="F36" s="58">
        <f>SUM(F31:F35)</f>
        <v>5</v>
      </c>
      <c r="H36" s="57"/>
    </row>
    <row r="37" spans="1:8" x14ac:dyDescent="0.35">
      <c r="A37" s="11"/>
      <c r="C37" s="20" t="str">
        <f>"("&amp;BAHTTEXT(C36)&amp;")"</f>
        <v>(สองหมื่นห้าพันบาทถ้วน)</v>
      </c>
      <c r="F37" s="21"/>
      <c r="H37" s="57"/>
    </row>
    <row r="38" spans="1:8" x14ac:dyDescent="0.35">
      <c r="A38" s="11"/>
      <c r="B38" s="19"/>
      <c r="C38" s="19"/>
      <c r="D38" s="19"/>
      <c r="F38" s="11"/>
      <c r="G38" s="21"/>
      <c r="H38" s="57"/>
    </row>
    <row r="39" spans="1:8" x14ac:dyDescent="0.35">
      <c r="A39" s="11"/>
      <c r="B39" s="11" t="s">
        <v>55</v>
      </c>
      <c r="C39" s="19"/>
      <c r="D39" s="19"/>
      <c r="E39" s="19"/>
      <c r="F39" s="19"/>
      <c r="G39" s="19"/>
      <c r="H39" s="19"/>
    </row>
    <row r="40" spans="1:8" ht="21" customHeight="1" x14ac:dyDescent="0.35">
      <c r="B40" s="60" t="s">
        <v>54</v>
      </c>
      <c r="C40" s="19"/>
      <c r="D40" s="19"/>
      <c r="E40" s="19"/>
      <c r="F40" s="19"/>
      <c r="G40" s="19"/>
      <c r="H40" s="19"/>
    </row>
    <row r="41" spans="1:8" x14ac:dyDescent="0.35">
      <c r="A41" s="19"/>
      <c r="B41" s="19"/>
      <c r="C41" s="19"/>
      <c r="D41" s="19"/>
      <c r="E41" s="19"/>
      <c r="F41" s="19"/>
      <c r="G41" s="19"/>
      <c r="H41" s="19"/>
    </row>
    <row r="42" spans="1:8" x14ac:dyDescent="0.35">
      <c r="A42" s="19"/>
      <c r="B42" s="19"/>
      <c r="C42" s="19"/>
      <c r="D42" s="19"/>
      <c r="E42" s="19"/>
      <c r="F42" s="19"/>
      <c r="G42" s="19"/>
      <c r="H42" s="19"/>
    </row>
    <row r="43" spans="1:8" x14ac:dyDescent="0.35">
      <c r="A43" s="19"/>
      <c r="B43" s="19"/>
      <c r="C43" s="19"/>
      <c r="D43" s="19"/>
      <c r="E43" s="19"/>
      <c r="F43" s="19"/>
      <c r="G43" s="19"/>
      <c r="H43" s="19"/>
    </row>
    <row r="44" spans="1:8" x14ac:dyDescent="0.35">
      <c r="A44" s="19"/>
      <c r="B44" s="19"/>
      <c r="C44" s="19"/>
      <c r="D44" s="19"/>
      <c r="E44" s="19"/>
      <c r="F44" s="19"/>
      <c r="G44" s="19"/>
      <c r="H44" s="19"/>
    </row>
    <row r="45" spans="1:8" ht="21" customHeight="1" x14ac:dyDescent="0.35">
      <c r="A45" s="19"/>
      <c r="B45" s="73" t="s">
        <v>57</v>
      </c>
      <c r="C45" s="73"/>
      <c r="D45" s="73" t="s">
        <v>56</v>
      </c>
      <c r="E45" s="73"/>
      <c r="F45" s="73"/>
      <c r="H45" s="19"/>
    </row>
    <row r="46" spans="1:8" ht="21" customHeight="1" x14ac:dyDescent="0.35">
      <c r="A46" s="19"/>
      <c r="B46" s="73" t="s">
        <v>59</v>
      </c>
      <c r="C46" s="73"/>
      <c r="D46" s="73" t="s">
        <v>58</v>
      </c>
      <c r="E46" s="73"/>
      <c r="F46" s="73"/>
      <c r="H46" s="19"/>
    </row>
    <row r="47" spans="1:8" ht="21" customHeight="1" x14ac:dyDescent="0.35">
      <c r="A47" s="19"/>
      <c r="B47" s="73" t="s">
        <v>52</v>
      </c>
      <c r="C47" s="73"/>
      <c r="D47" s="73" t="s">
        <v>53</v>
      </c>
      <c r="E47" s="73"/>
      <c r="F47" s="73"/>
      <c r="H47" s="19"/>
    </row>
    <row r="48" spans="1:8" ht="21" customHeight="1" x14ac:dyDescent="0.35">
      <c r="A48" s="19"/>
      <c r="B48" s="73" t="s">
        <v>17</v>
      </c>
      <c r="C48" s="73"/>
      <c r="D48" s="73" t="s">
        <v>17</v>
      </c>
      <c r="E48" s="73"/>
      <c r="F48" s="73"/>
      <c r="H48" s="19"/>
    </row>
    <row r="49" spans="1:8" x14ac:dyDescent="0.35">
      <c r="A49" s="69"/>
      <c r="B49" s="69"/>
      <c r="C49" s="69"/>
      <c r="D49" s="69"/>
      <c r="E49" s="69"/>
      <c r="F49" s="69"/>
      <c r="G49" s="69"/>
      <c r="H49" s="69"/>
    </row>
    <row r="50" spans="1:8" x14ac:dyDescent="0.35">
      <c r="A50" s="19"/>
      <c r="B50" s="19"/>
      <c r="C50" s="19"/>
      <c r="D50" s="19"/>
      <c r="E50" s="19"/>
      <c r="F50" s="19"/>
      <c r="G50" s="19"/>
      <c r="H50" s="19"/>
    </row>
    <row r="51" spans="1:8" x14ac:dyDescent="0.35">
      <c r="A51" s="19"/>
      <c r="B51" s="19"/>
      <c r="C51" s="19"/>
      <c r="D51" s="19"/>
      <c r="E51" s="19"/>
      <c r="F51" s="19"/>
      <c r="G51" s="19"/>
      <c r="H51" s="19"/>
    </row>
    <row r="52" spans="1:8" x14ac:dyDescent="0.35">
      <c r="A52" s="19"/>
      <c r="B52" s="19"/>
      <c r="C52" s="19"/>
      <c r="F52" s="11"/>
      <c r="G52" s="19"/>
      <c r="H52" s="19"/>
    </row>
    <row r="53" spans="1:8" x14ac:dyDescent="0.35">
      <c r="A53" s="19"/>
      <c r="B53" s="19"/>
      <c r="C53" s="19"/>
      <c r="F53" s="11"/>
      <c r="G53" s="19"/>
      <c r="H53" s="19"/>
    </row>
  </sheetData>
  <sheetProtection algorithmName="SHA-512" hashValue="IZwQPOsw/SxLRboY/GQdc/AdPUzEgTcXqnfDFtw+RCecrsjFwh9I/cTUuUUBGDKyOshMGWC68/fT9a/W/Eh6Yg==" saltValue="JhjNykGouOjcGkwllr0UMQ==" spinCount="100000" sheet="1" objects="1" scenarios="1"/>
  <mergeCells count="30">
    <mergeCell ref="A49:H49"/>
    <mergeCell ref="B45:C45"/>
    <mergeCell ref="D45:F45"/>
    <mergeCell ref="B46:C46"/>
    <mergeCell ref="D46:F46"/>
    <mergeCell ref="B47:C47"/>
    <mergeCell ref="D47:F47"/>
    <mergeCell ref="B48:C48"/>
    <mergeCell ref="D48:F48"/>
    <mergeCell ref="A17:H17"/>
    <mergeCell ref="B28:C28"/>
    <mergeCell ref="D28:E28"/>
    <mergeCell ref="H4:H5"/>
    <mergeCell ref="E13:F13"/>
    <mergeCell ref="A23:H23"/>
    <mergeCell ref="A18:H18"/>
    <mergeCell ref="A19:H19"/>
    <mergeCell ref="A20:H20"/>
    <mergeCell ref="A21:H21"/>
    <mergeCell ref="A22:H22"/>
    <mergeCell ref="A1:H1"/>
    <mergeCell ref="A2:H2"/>
    <mergeCell ref="A3:E3"/>
    <mergeCell ref="F3:G3"/>
    <mergeCell ref="A4:A5"/>
    <mergeCell ref="B4:B5"/>
    <mergeCell ref="C4:C5"/>
    <mergeCell ref="D4:D5"/>
    <mergeCell ref="E4:E5"/>
    <mergeCell ref="F4:G4"/>
  </mergeCells>
  <pageMargins left="0.23622047244094491" right="0.19685039370078741" top="0.43307086614173229" bottom="0.15748031496062992" header="0.15748031496062992" footer="0.19685039370078741"/>
  <pageSetup paperSize="9" scale="86" orientation="portrait" r:id="rId1"/>
  <rowBreaks count="1" manualBreakCount="1">
    <brk id="2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C47A-DC85-45D6-86C1-02360FA4B98F}">
  <sheetPr>
    <tabColor theme="9" tint="0.59999389629810485"/>
  </sheetPr>
  <dimension ref="A1:G23"/>
  <sheetViews>
    <sheetView showGridLines="0" showZeros="0" topLeftCell="A7" zoomScale="130" zoomScaleNormal="130" zoomScaleSheetLayoutView="110" workbookViewId="0">
      <selection activeCell="B16" sqref="B16:F19"/>
    </sheetView>
  </sheetViews>
  <sheetFormatPr defaultRowHeight="21" x14ac:dyDescent="0.35"/>
  <cols>
    <col min="1" max="1" width="3.85546875" style="2" customWidth="1"/>
    <col min="2" max="2" width="28.7109375" style="2" customWidth="1"/>
    <col min="3" max="3" width="14.85546875" style="2" customWidth="1"/>
    <col min="4" max="4" width="13" style="2" customWidth="1"/>
    <col min="5" max="5" width="17" style="5" customWidth="1"/>
    <col min="6" max="6" width="17" style="2" customWidth="1"/>
    <col min="7" max="7" width="53.42578125" style="2" customWidth="1"/>
    <col min="8" max="16384" width="9.140625" style="2"/>
  </cols>
  <sheetData>
    <row r="1" spans="1:7" s="7" customFormat="1" ht="26.25" customHeight="1" x14ac:dyDescent="0.4">
      <c r="A1" s="40"/>
      <c r="B1" s="74" t="s">
        <v>46</v>
      </c>
      <c r="C1" s="74"/>
      <c r="D1" s="74"/>
      <c r="E1" s="64">
        <f>+'2. รายการเบิก'!F3</f>
        <v>46204</v>
      </c>
      <c r="F1" s="64"/>
    </row>
    <row r="2" spans="1:7" x14ac:dyDescent="0.35">
      <c r="A2" s="11"/>
      <c r="B2" s="12" t="s">
        <v>39</v>
      </c>
      <c r="C2" s="12" t="s">
        <v>40</v>
      </c>
      <c r="D2" s="13" t="s">
        <v>42</v>
      </c>
      <c r="E2" s="13" t="s">
        <v>43</v>
      </c>
      <c r="F2" s="13" t="s">
        <v>41</v>
      </c>
      <c r="G2" s="4"/>
    </row>
    <row r="3" spans="1:7" x14ac:dyDescent="0.35">
      <c r="A3" s="11"/>
      <c r="B3" s="14" t="s">
        <v>38</v>
      </c>
      <c r="C3" s="15">
        <f>SUMIF('2. รายการเบิก'!$D$6:$D$37,$B3,'2. รายการเบิก'!$G$6:$G$37)</f>
        <v>0</v>
      </c>
      <c r="D3" s="16">
        <f>COUNTIFS('2. รายการเบิก'!$D$6:$D$37,$B3,'2. รายการเบิก'!$G$6:$G$37,"&gt;0")</f>
        <v>0</v>
      </c>
      <c r="E3" s="16">
        <f>COUNTIFS('2. รายการเบิก'!$D$6:$D$37,$B3,'2. รายการเบิก'!$G$6:$G$37,"=0")</f>
        <v>0</v>
      </c>
      <c r="F3" s="16">
        <f>SUM(D3:E3)</f>
        <v>0</v>
      </c>
      <c r="G3" s="4"/>
    </row>
    <row r="4" spans="1:7" x14ac:dyDescent="0.35">
      <c r="A4" s="11"/>
      <c r="B4" s="14" t="s">
        <v>36</v>
      </c>
      <c r="C4" s="15">
        <f>SUMIF('2. รายการเบิก'!$D$6:$D$37,$B4,'2. รายการเบิก'!$G$6:$G$37)</f>
        <v>0</v>
      </c>
      <c r="D4" s="16">
        <f>COUNTIFS('2. รายการเบิก'!$D$6:$D$37,$B4,'2. รายการเบิก'!$G$6:$G$37,"&gt;0")</f>
        <v>0</v>
      </c>
      <c r="E4" s="16">
        <f>COUNTIFS('2. รายการเบิก'!$D$6:$D$37,$B4,'2. รายการเบิก'!$G$6:$G$37,"=0")</f>
        <v>0</v>
      </c>
      <c r="F4" s="16">
        <f>SUM(D4:E4)</f>
        <v>0</v>
      </c>
      <c r="G4" s="4"/>
    </row>
    <row r="5" spans="1:7" x14ac:dyDescent="0.35">
      <c r="A5" s="11"/>
      <c r="B5" s="14" t="s">
        <v>13</v>
      </c>
      <c r="C5" s="15">
        <f>SUMIF('2. รายการเบิก'!$D$6:$D$37,$B5,'2. รายการเบิก'!$G$6:$G$37)</f>
        <v>0</v>
      </c>
      <c r="D5" s="16">
        <f>COUNTIFS('2. รายการเบิก'!$D$6:$D$37,$B5,'2. รายการเบิก'!$G$6:$G$37,"&gt;0")</f>
        <v>0</v>
      </c>
      <c r="E5" s="16">
        <f>COUNTIFS('2. รายการเบิก'!$D$6:$D$37,$B5,'2. รายการเบิก'!$G$6:$G$37,"=0")</f>
        <v>0</v>
      </c>
      <c r="F5" s="16">
        <f>SUM(D5:E5)</f>
        <v>0</v>
      </c>
      <c r="G5" s="4"/>
    </row>
    <row r="6" spans="1:7" x14ac:dyDescent="0.35">
      <c r="A6" s="11"/>
      <c r="B6" s="14" t="s">
        <v>15</v>
      </c>
      <c r="C6" s="15">
        <f>SUMIF('2. รายการเบิก'!$D$6:$D$37,$B6,'2. รายการเบิก'!$G$6:$G$37)</f>
        <v>0</v>
      </c>
      <c r="D6" s="16">
        <f>COUNTIFS('2. รายการเบิก'!$D$6:$D$37,$B6,'2. รายการเบิก'!$G$6:$G$37,"&gt;0")</f>
        <v>0</v>
      </c>
      <c r="E6" s="16">
        <f>COUNTIFS('2. รายการเบิก'!$D$6:$D$37,$B6,'2. รายการเบิก'!$G$6:$G$37,"=0")</f>
        <v>0</v>
      </c>
      <c r="F6" s="16">
        <f>SUM(D6:E6)</f>
        <v>0</v>
      </c>
      <c r="G6" s="4"/>
    </row>
    <row r="7" spans="1:7" x14ac:dyDescent="0.35">
      <c r="A7" s="11"/>
      <c r="B7" s="14" t="s">
        <v>14</v>
      </c>
      <c r="C7" s="15">
        <f>SUMIF('2. รายการเบิก'!$D$6:$D$37,$B7,'2. รายการเบิก'!$G$6:$G$37)</f>
        <v>0</v>
      </c>
      <c r="D7" s="16">
        <f>COUNTIFS('2. รายการเบิก'!$D$6:$D$37,$B7,'2. รายการเบิก'!$G$6:$G$37,"&gt;0")</f>
        <v>0</v>
      </c>
      <c r="E7" s="16">
        <f>COUNTIFS('2. รายการเบิก'!$D$6:$D$37,$B7,'2. รายการเบิก'!$G$6:$G$37,"=0")</f>
        <v>0</v>
      </c>
      <c r="F7" s="16">
        <f>SUM(D7:E7)</f>
        <v>0</v>
      </c>
      <c r="G7" s="4"/>
    </row>
    <row r="8" spans="1:7" x14ac:dyDescent="0.35">
      <c r="A8" s="11"/>
      <c r="B8" s="39" t="s">
        <v>44</v>
      </c>
      <c r="C8" s="17">
        <f>SUM(C3:C7)</f>
        <v>0</v>
      </c>
      <c r="D8" s="18">
        <f>SUM(D3:D7)</f>
        <v>0</v>
      </c>
      <c r="E8" s="18">
        <f>SUM(E3:E7)</f>
        <v>0</v>
      </c>
      <c r="F8" s="18">
        <f>SUM(F3:F7)</f>
        <v>0</v>
      </c>
      <c r="G8" s="4"/>
    </row>
    <row r="9" spans="1:7" x14ac:dyDescent="0.35">
      <c r="A9" s="19"/>
      <c r="B9" s="11"/>
      <c r="C9" s="20" t="str">
        <f>"("&amp;BAHTTEXT(C8)&amp;")"</f>
        <v>(ศูนย์บาทถ้วน)</v>
      </c>
      <c r="D9" s="11"/>
      <c r="E9" s="11"/>
      <c r="F9" s="21"/>
      <c r="G9" s="4"/>
    </row>
    <row r="10" spans="1:7" x14ac:dyDescent="0.35">
      <c r="A10" s="8"/>
      <c r="B10" s="8"/>
      <c r="C10" s="8"/>
      <c r="E10" s="2"/>
      <c r="F10" s="6"/>
      <c r="G10" s="4"/>
    </row>
    <row r="11" spans="1:7" x14ac:dyDescent="0.35">
      <c r="B11" s="2" t="s">
        <v>51</v>
      </c>
      <c r="C11" s="8"/>
      <c r="D11" s="8"/>
      <c r="E11" s="8"/>
      <c r="F11" s="8"/>
      <c r="G11" s="8"/>
    </row>
    <row r="12" spans="1:7" x14ac:dyDescent="0.35">
      <c r="A12" s="9" t="s">
        <v>50</v>
      </c>
      <c r="B12" s="41"/>
      <c r="C12" s="8"/>
      <c r="D12" s="8"/>
      <c r="E12" s="8"/>
      <c r="F12" s="8"/>
      <c r="G12" s="8"/>
    </row>
    <row r="13" spans="1:7" x14ac:dyDescent="0.35">
      <c r="A13" s="8"/>
      <c r="B13" s="8"/>
      <c r="C13" s="8"/>
      <c r="D13" s="8"/>
      <c r="E13" s="8"/>
      <c r="F13" s="8"/>
      <c r="G13" s="8"/>
    </row>
    <row r="14" spans="1:7" x14ac:dyDescent="0.35">
      <c r="A14" s="8"/>
      <c r="B14" s="8"/>
      <c r="C14" s="8"/>
      <c r="D14" s="8"/>
      <c r="E14" s="8"/>
      <c r="F14" s="8"/>
      <c r="G14" s="8"/>
    </row>
    <row r="15" spans="1:7" x14ac:dyDescent="0.35">
      <c r="A15" s="8"/>
      <c r="B15" s="8"/>
      <c r="C15" s="8"/>
      <c r="D15" s="8"/>
      <c r="E15" s="8"/>
      <c r="F15" s="8"/>
      <c r="G15" s="8"/>
    </row>
    <row r="16" spans="1:7" x14ac:dyDescent="0.35">
      <c r="B16" s="78" t="s">
        <v>48</v>
      </c>
      <c r="C16" s="78"/>
      <c r="D16" s="76" t="s">
        <v>49</v>
      </c>
      <c r="E16" s="76"/>
      <c r="F16" s="76"/>
      <c r="G16" s="8"/>
    </row>
    <row r="17" spans="1:7" x14ac:dyDescent="0.35">
      <c r="B17" s="76" t="s">
        <v>47</v>
      </c>
      <c r="C17" s="76"/>
      <c r="D17" s="76" t="s">
        <v>47</v>
      </c>
      <c r="E17" s="76"/>
      <c r="F17" s="76"/>
      <c r="G17" s="8"/>
    </row>
    <row r="18" spans="1:7" x14ac:dyDescent="0.35">
      <c r="B18" s="77" t="str">
        <f>"หัวหน้า"&amp;'2. รายการเบิก'!A2</f>
        <v>หัวหน้าภาควิชา/สาขา/หน่วยงาน........</v>
      </c>
      <c r="C18" s="77"/>
      <c r="D18" s="76" t="s">
        <v>35</v>
      </c>
      <c r="E18" s="76"/>
      <c r="F18" s="76"/>
      <c r="G18" s="8"/>
    </row>
    <row r="19" spans="1:7" x14ac:dyDescent="0.35">
      <c r="B19" s="76" t="s">
        <v>17</v>
      </c>
      <c r="C19" s="76"/>
      <c r="D19" s="76" t="s">
        <v>17</v>
      </c>
      <c r="E19" s="76"/>
      <c r="F19" s="76"/>
      <c r="G19" s="8"/>
    </row>
    <row r="20" spans="1:7" x14ac:dyDescent="0.35">
      <c r="A20" s="75"/>
      <c r="B20" s="75"/>
      <c r="C20" s="75"/>
      <c r="D20" s="75"/>
      <c r="E20" s="75"/>
      <c r="F20" s="75"/>
      <c r="G20" s="75"/>
    </row>
    <row r="21" spans="1:7" x14ac:dyDescent="0.35">
      <c r="A21" s="8"/>
      <c r="D21" s="8"/>
      <c r="E21" s="8"/>
      <c r="F21" s="8"/>
      <c r="G21" s="8"/>
    </row>
    <row r="22" spans="1:7" x14ac:dyDescent="0.35">
      <c r="A22" s="8"/>
      <c r="D22" s="8"/>
      <c r="E22" s="8"/>
      <c r="F22" s="8"/>
      <c r="G22" s="8"/>
    </row>
    <row r="23" spans="1:7" x14ac:dyDescent="0.35">
      <c r="A23" s="8"/>
      <c r="D23" s="8"/>
      <c r="E23" s="8"/>
      <c r="F23" s="8"/>
      <c r="G23" s="8"/>
    </row>
  </sheetData>
  <sheetProtection algorithmName="SHA-512" hashValue="1ErXGBtv2zZgasRwjGajNAfD4io4IJfAKUqdpcgOGbEt4mkwxL8zRToMCzAfFPOLQnL0MuEfJl9lAgRl3olpWg==" saltValue="prfX4Y+BpZA4wIB4H6h0/A==" spinCount="100000" sheet="1" objects="1" scenarios="1"/>
  <mergeCells count="11">
    <mergeCell ref="B1:D1"/>
    <mergeCell ref="A20:G20"/>
    <mergeCell ref="B17:C17"/>
    <mergeCell ref="D17:F17"/>
    <mergeCell ref="B18:C18"/>
    <mergeCell ref="D18:F18"/>
    <mergeCell ref="B19:C19"/>
    <mergeCell ref="D19:F19"/>
    <mergeCell ref="E1:F1"/>
    <mergeCell ref="B16:C16"/>
    <mergeCell ref="D16:F16"/>
  </mergeCells>
  <pageMargins left="0.23622047244094491" right="0.19685039370078741" top="0.43307086614173229" bottom="0.15748031496062992" header="0.15748031496062992" footer="0.19685039370078741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D808-1656-48CD-AE2C-A5105E4A07FC}">
  <dimension ref="A1:H48"/>
  <sheetViews>
    <sheetView showGridLines="0" showZeros="0" tabSelected="1" zoomScale="130" zoomScaleNormal="130" zoomScaleSheetLayoutView="110" workbookViewId="0">
      <selection activeCell="C30" sqref="C30"/>
    </sheetView>
  </sheetViews>
  <sheetFormatPr defaultRowHeight="21" x14ac:dyDescent="0.35"/>
  <cols>
    <col min="1" max="1" width="6" style="5" customWidth="1"/>
    <col min="2" max="2" width="28.140625" style="2" customWidth="1"/>
    <col min="3" max="3" width="23.140625" style="2" customWidth="1"/>
    <col min="4" max="4" width="12.5703125" style="2" bestFit="1" customWidth="1"/>
    <col min="5" max="5" width="13" style="2" customWidth="1"/>
    <col min="6" max="6" width="17" style="5" customWidth="1"/>
    <col min="7" max="7" width="17" style="2" customWidth="1"/>
    <col min="8" max="8" width="53.42578125" style="2" customWidth="1"/>
    <col min="9" max="16384" width="9.140625" style="2"/>
  </cols>
  <sheetData>
    <row r="1" spans="1:8" s="7" customFormat="1" ht="26.25" x14ac:dyDescent="0.4">
      <c r="A1" s="80" t="s">
        <v>0</v>
      </c>
      <c r="B1" s="80"/>
      <c r="C1" s="80"/>
      <c r="D1" s="80"/>
      <c r="E1" s="80"/>
      <c r="F1" s="80"/>
      <c r="G1" s="80"/>
      <c r="H1" s="80"/>
    </row>
    <row r="2" spans="1:8" s="7" customFormat="1" ht="26.25" x14ac:dyDescent="0.4">
      <c r="A2" s="62" t="s">
        <v>60</v>
      </c>
      <c r="B2" s="62"/>
      <c r="C2" s="62"/>
      <c r="D2" s="62"/>
      <c r="E2" s="62"/>
      <c r="F2" s="62"/>
      <c r="G2" s="62"/>
      <c r="H2" s="62"/>
    </row>
    <row r="3" spans="1:8" s="7" customFormat="1" ht="26.25" x14ac:dyDescent="0.4">
      <c r="A3" s="81" t="s">
        <v>1</v>
      </c>
      <c r="B3" s="81"/>
      <c r="C3" s="81"/>
      <c r="D3" s="81"/>
      <c r="E3" s="81"/>
      <c r="F3" s="82">
        <v>46204</v>
      </c>
      <c r="G3" s="82"/>
    </row>
    <row r="4" spans="1:8" x14ac:dyDescent="0.35">
      <c r="A4" s="83" t="s">
        <v>2</v>
      </c>
      <c r="B4" s="83" t="s">
        <v>3</v>
      </c>
      <c r="C4" s="83" t="s">
        <v>4</v>
      </c>
      <c r="D4" s="83" t="s">
        <v>5</v>
      </c>
      <c r="E4" s="83" t="s">
        <v>34</v>
      </c>
      <c r="F4" s="85" t="s">
        <v>6</v>
      </c>
      <c r="G4" s="86"/>
      <c r="H4" s="83" t="s">
        <v>7</v>
      </c>
    </row>
    <row r="5" spans="1:8" ht="42" x14ac:dyDescent="0.35">
      <c r="A5" s="84"/>
      <c r="B5" s="84"/>
      <c r="C5" s="84"/>
      <c r="D5" s="84"/>
      <c r="E5" s="84"/>
      <c r="F5" s="3" t="s">
        <v>8</v>
      </c>
      <c r="G5" s="3" t="s">
        <v>18</v>
      </c>
      <c r="H5" s="84"/>
    </row>
    <row r="6" spans="1:8" ht="22.5" customHeight="1" x14ac:dyDescent="0.35">
      <c r="A6" s="26"/>
      <c r="B6" s="27"/>
      <c r="C6" s="27"/>
      <c r="D6" s="27"/>
      <c r="E6" s="28"/>
      <c r="F6" s="26"/>
      <c r="G6" s="22" t="str">
        <f t="shared" ref="G6:G37" si="0">IF($A6&gt;0,($E6/IF($A6&gt;0,DAY(EOMONTH($F$3,0)),""))*$F6,"")</f>
        <v/>
      </c>
      <c r="H6" s="27"/>
    </row>
    <row r="7" spans="1:8" ht="22.5" customHeight="1" x14ac:dyDescent="0.35">
      <c r="A7" s="29"/>
      <c r="B7" s="30"/>
      <c r="C7" s="30"/>
      <c r="D7" s="30"/>
      <c r="E7" s="31"/>
      <c r="F7" s="29"/>
      <c r="G7" s="23" t="str">
        <f t="shared" si="0"/>
        <v/>
      </c>
      <c r="H7" s="30"/>
    </row>
    <row r="8" spans="1:8" ht="22.5" customHeight="1" x14ac:dyDescent="0.35">
      <c r="A8" s="29"/>
      <c r="B8" s="30"/>
      <c r="C8" s="30"/>
      <c r="D8" s="30"/>
      <c r="E8" s="31"/>
      <c r="F8" s="29"/>
      <c r="G8" s="23" t="str">
        <f t="shared" si="0"/>
        <v/>
      </c>
      <c r="H8" s="30"/>
    </row>
    <row r="9" spans="1:8" ht="22.5" customHeight="1" x14ac:dyDescent="0.35">
      <c r="A9" s="29"/>
      <c r="B9" s="30"/>
      <c r="C9" s="30"/>
      <c r="D9" s="30"/>
      <c r="E9" s="31"/>
      <c r="F9" s="29"/>
      <c r="G9" s="23" t="str">
        <f t="shared" si="0"/>
        <v/>
      </c>
      <c r="H9" s="30"/>
    </row>
    <row r="10" spans="1:8" ht="22.5" customHeight="1" x14ac:dyDescent="0.35">
      <c r="A10" s="29"/>
      <c r="B10" s="30"/>
      <c r="C10" s="30"/>
      <c r="D10" s="30"/>
      <c r="E10" s="31"/>
      <c r="F10" s="29"/>
      <c r="G10" s="23" t="str">
        <f t="shared" si="0"/>
        <v/>
      </c>
      <c r="H10" s="30"/>
    </row>
    <row r="11" spans="1:8" ht="22.5" customHeight="1" x14ac:dyDescent="0.35">
      <c r="A11" s="29"/>
      <c r="B11" s="30"/>
      <c r="C11" s="30"/>
      <c r="D11" s="30"/>
      <c r="E11" s="31"/>
      <c r="F11" s="29"/>
      <c r="G11" s="23" t="str">
        <f t="shared" si="0"/>
        <v/>
      </c>
      <c r="H11" s="30"/>
    </row>
    <row r="12" spans="1:8" ht="22.5" customHeight="1" x14ac:dyDescent="0.35">
      <c r="A12" s="32"/>
      <c r="B12" s="33"/>
      <c r="C12" s="33"/>
      <c r="D12" s="33"/>
      <c r="E12" s="34"/>
      <c r="F12" s="32"/>
      <c r="G12" s="23" t="str">
        <f t="shared" si="0"/>
        <v/>
      </c>
      <c r="H12" s="33"/>
    </row>
    <row r="13" spans="1:8" ht="22.5" customHeight="1" x14ac:dyDescent="0.35">
      <c r="A13" s="32"/>
      <c r="B13" s="33"/>
      <c r="C13" s="33"/>
      <c r="D13" s="33"/>
      <c r="E13" s="34"/>
      <c r="F13" s="32"/>
      <c r="G13" s="23" t="str">
        <f t="shared" si="0"/>
        <v/>
      </c>
      <c r="H13" s="33"/>
    </row>
    <row r="14" spans="1:8" ht="22.5" customHeight="1" x14ac:dyDescent="0.35">
      <c r="A14" s="32"/>
      <c r="B14" s="33"/>
      <c r="C14" s="33"/>
      <c r="D14" s="33"/>
      <c r="E14" s="34"/>
      <c r="F14" s="32"/>
      <c r="G14" s="23" t="str">
        <f t="shared" si="0"/>
        <v/>
      </c>
      <c r="H14" s="33"/>
    </row>
    <row r="15" spans="1:8" ht="22.5" customHeight="1" x14ac:dyDescent="0.35">
      <c r="A15" s="32"/>
      <c r="B15" s="33"/>
      <c r="C15" s="33"/>
      <c r="D15" s="33"/>
      <c r="E15" s="34"/>
      <c r="F15" s="32"/>
      <c r="G15" s="23" t="str">
        <f t="shared" si="0"/>
        <v/>
      </c>
      <c r="H15" s="33"/>
    </row>
    <row r="16" spans="1:8" ht="22.5" customHeight="1" x14ac:dyDescent="0.35">
      <c r="A16" s="32"/>
      <c r="B16" s="33"/>
      <c r="C16" s="33"/>
      <c r="D16" s="33"/>
      <c r="E16" s="34"/>
      <c r="F16" s="32"/>
      <c r="G16" s="23" t="str">
        <f t="shared" si="0"/>
        <v/>
      </c>
      <c r="H16" s="33"/>
    </row>
    <row r="17" spans="1:8" ht="22.5" customHeight="1" x14ac:dyDescent="0.35">
      <c r="A17" s="32"/>
      <c r="B17" s="33"/>
      <c r="C17" s="33"/>
      <c r="D17" s="33"/>
      <c r="E17" s="34"/>
      <c r="F17" s="32"/>
      <c r="G17" s="23" t="str">
        <f t="shared" si="0"/>
        <v/>
      </c>
      <c r="H17" s="33"/>
    </row>
    <row r="18" spans="1:8" ht="22.5" customHeight="1" x14ac:dyDescent="0.35">
      <c r="A18" s="32"/>
      <c r="B18" s="33"/>
      <c r="C18" s="33"/>
      <c r="D18" s="33"/>
      <c r="E18" s="34"/>
      <c r="F18" s="32"/>
      <c r="G18" s="23" t="str">
        <f t="shared" si="0"/>
        <v/>
      </c>
      <c r="H18" s="33"/>
    </row>
    <row r="19" spans="1:8" ht="22.5" customHeight="1" x14ac:dyDescent="0.35">
      <c r="A19" s="32"/>
      <c r="B19" s="33"/>
      <c r="C19" s="33"/>
      <c r="D19" s="33"/>
      <c r="E19" s="34"/>
      <c r="F19" s="32"/>
      <c r="G19" s="23" t="str">
        <f t="shared" si="0"/>
        <v/>
      </c>
      <c r="H19" s="33"/>
    </row>
    <row r="20" spans="1:8" ht="22.5" customHeight="1" x14ac:dyDescent="0.35">
      <c r="A20" s="32"/>
      <c r="B20" s="33"/>
      <c r="C20" s="33"/>
      <c r="D20" s="33"/>
      <c r="E20" s="34"/>
      <c r="F20" s="32"/>
      <c r="G20" s="23" t="str">
        <f t="shared" si="0"/>
        <v/>
      </c>
      <c r="H20" s="33"/>
    </row>
    <row r="21" spans="1:8" ht="22.5" customHeight="1" x14ac:dyDescent="0.35">
      <c r="A21" s="32"/>
      <c r="B21" s="33"/>
      <c r="C21" s="33"/>
      <c r="D21" s="33"/>
      <c r="E21" s="34"/>
      <c r="F21" s="32"/>
      <c r="G21" s="23" t="str">
        <f t="shared" si="0"/>
        <v/>
      </c>
      <c r="H21" s="33"/>
    </row>
    <row r="22" spans="1:8" ht="22.5" customHeight="1" x14ac:dyDescent="0.35">
      <c r="A22" s="32"/>
      <c r="B22" s="33"/>
      <c r="C22" s="33"/>
      <c r="D22" s="33"/>
      <c r="E22" s="34"/>
      <c r="F22" s="32"/>
      <c r="G22" s="23" t="str">
        <f t="shared" si="0"/>
        <v/>
      </c>
      <c r="H22" s="33"/>
    </row>
    <row r="23" spans="1:8" ht="22.5" customHeight="1" x14ac:dyDescent="0.35">
      <c r="A23" s="32"/>
      <c r="B23" s="33"/>
      <c r="C23" s="33"/>
      <c r="D23" s="33"/>
      <c r="E23" s="34"/>
      <c r="F23" s="32"/>
      <c r="G23" s="23" t="str">
        <f t="shared" si="0"/>
        <v/>
      </c>
      <c r="H23" s="33"/>
    </row>
    <row r="24" spans="1:8" ht="22.5" customHeight="1" x14ac:dyDescent="0.35">
      <c r="A24" s="32"/>
      <c r="B24" s="33"/>
      <c r="C24" s="33"/>
      <c r="D24" s="33"/>
      <c r="E24" s="34"/>
      <c r="F24" s="32"/>
      <c r="G24" s="23" t="str">
        <f t="shared" si="0"/>
        <v/>
      </c>
      <c r="H24" s="33"/>
    </row>
    <row r="25" spans="1:8" ht="22.5" customHeight="1" x14ac:dyDescent="0.35">
      <c r="A25" s="32"/>
      <c r="B25" s="33"/>
      <c r="C25" s="33"/>
      <c r="D25" s="33"/>
      <c r="E25" s="34"/>
      <c r="F25" s="32"/>
      <c r="G25" s="23" t="str">
        <f t="shared" si="0"/>
        <v/>
      </c>
      <c r="H25" s="33"/>
    </row>
    <row r="26" spans="1:8" ht="22.5" customHeight="1" x14ac:dyDescent="0.35">
      <c r="A26" s="32"/>
      <c r="B26" s="33"/>
      <c r="C26" s="33"/>
      <c r="D26" s="33"/>
      <c r="E26" s="34"/>
      <c r="F26" s="32"/>
      <c r="G26" s="23" t="str">
        <f t="shared" si="0"/>
        <v/>
      </c>
      <c r="H26" s="33"/>
    </row>
    <row r="27" spans="1:8" ht="22.5" customHeight="1" x14ac:dyDescent="0.35">
      <c r="A27" s="32"/>
      <c r="B27" s="33"/>
      <c r="C27" s="33"/>
      <c r="D27" s="33"/>
      <c r="E27" s="34"/>
      <c r="F27" s="32"/>
      <c r="G27" s="23" t="str">
        <f t="shared" si="0"/>
        <v/>
      </c>
      <c r="H27" s="33"/>
    </row>
    <row r="28" spans="1:8" ht="22.5" customHeight="1" x14ac:dyDescent="0.35">
      <c r="A28" s="32"/>
      <c r="B28" s="33"/>
      <c r="C28" s="33"/>
      <c r="D28" s="33"/>
      <c r="E28" s="34"/>
      <c r="F28" s="32"/>
      <c r="G28" s="23" t="str">
        <f t="shared" si="0"/>
        <v/>
      </c>
      <c r="H28" s="33"/>
    </row>
    <row r="29" spans="1:8" ht="22.5" customHeight="1" x14ac:dyDescent="0.35">
      <c r="A29" s="32"/>
      <c r="B29" s="33"/>
      <c r="C29" s="33"/>
      <c r="D29" s="33"/>
      <c r="E29" s="34"/>
      <c r="F29" s="32"/>
      <c r="G29" s="23" t="str">
        <f t="shared" si="0"/>
        <v/>
      </c>
      <c r="H29" s="33"/>
    </row>
    <row r="30" spans="1:8" ht="22.5" customHeight="1" x14ac:dyDescent="0.35">
      <c r="A30" s="32"/>
      <c r="B30" s="33"/>
      <c r="C30" s="33"/>
      <c r="D30" s="33"/>
      <c r="E30" s="34"/>
      <c r="F30" s="32"/>
      <c r="G30" s="23" t="str">
        <f t="shared" si="0"/>
        <v/>
      </c>
      <c r="H30" s="33"/>
    </row>
    <row r="31" spans="1:8" ht="22.5" customHeight="1" x14ac:dyDescent="0.35">
      <c r="A31" s="32"/>
      <c r="B31" s="33"/>
      <c r="C31" s="33"/>
      <c r="D31" s="33"/>
      <c r="E31" s="34"/>
      <c r="F31" s="32"/>
      <c r="G31" s="23" t="str">
        <f t="shared" si="0"/>
        <v/>
      </c>
      <c r="H31" s="33"/>
    </row>
    <row r="32" spans="1:8" ht="22.5" customHeight="1" x14ac:dyDescent="0.35">
      <c r="A32" s="32"/>
      <c r="B32" s="33"/>
      <c r="C32" s="33"/>
      <c r="D32" s="33"/>
      <c r="E32" s="34"/>
      <c r="F32" s="32"/>
      <c r="G32" s="24" t="str">
        <f t="shared" si="0"/>
        <v/>
      </c>
      <c r="H32" s="33"/>
    </row>
    <row r="33" spans="1:8" ht="22.5" customHeight="1" x14ac:dyDescent="0.35">
      <c r="A33" s="32"/>
      <c r="B33" s="33"/>
      <c r="C33" s="33"/>
      <c r="D33" s="33"/>
      <c r="E33" s="34"/>
      <c r="F33" s="32"/>
      <c r="G33" s="24"/>
      <c r="H33" s="33"/>
    </row>
    <row r="34" spans="1:8" ht="22.5" customHeight="1" x14ac:dyDescent="0.35">
      <c r="A34" s="32"/>
      <c r="B34" s="33"/>
      <c r="C34" s="33"/>
      <c r="D34" s="33"/>
      <c r="E34" s="34"/>
      <c r="F34" s="32"/>
      <c r="G34" s="24"/>
      <c r="H34" s="33"/>
    </row>
    <row r="35" spans="1:8" ht="22.5" customHeight="1" x14ac:dyDescent="0.35">
      <c r="A35" s="32"/>
      <c r="B35" s="33"/>
      <c r="C35" s="33"/>
      <c r="D35" s="33"/>
      <c r="E35" s="34"/>
      <c r="F35" s="32"/>
      <c r="G35" s="24" t="str">
        <f t="shared" si="0"/>
        <v/>
      </c>
      <c r="H35" s="33"/>
    </row>
    <row r="36" spans="1:8" ht="22.5" customHeight="1" x14ac:dyDescent="0.35">
      <c r="A36" s="32"/>
      <c r="B36" s="33"/>
      <c r="C36" s="33"/>
      <c r="D36" s="33"/>
      <c r="E36" s="34"/>
      <c r="F36" s="32"/>
      <c r="G36" s="24" t="str">
        <f t="shared" si="0"/>
        <v/>
      </c>
      <c r="H36" s="33"/>
    </row>
    <row r="37" spans="1:8" ht="22.5" customHeight="1" x14ac:dyDescent="0.35">
      <c r="A37" s="35"/>
      <c r="B37" s="36"/>
      <c r="C37" s="36"/>
      <c r="D37" s="36"/>
      <c r="E37" s="37"/>
      <c r="F37" s="35"/>
      <c r="G37" s="25" t="str">
        <f t="shared" si="0"/>
        <v/>
      </c>
      <c r="H37" s="36"/>
    </row>
    <row r="38" spans="1:8" x14ac:dyDescent="0.35">
      <c r="A38" s="2"/>
      <c r="B38" s="1"/>
      <c r="C38" s="1"/>
      <c r="D38" s="1"/>
      <c r="E38" s="79" t="s">
        <v>16</v>
      </c>
      <c r="F38" s="79"/>
      <c r="G38" s="38">
        <f>SUM(G6:G37)</f>
        <v>0</v>
      </c>
      <c r="H38" s="6"/>
    </row>
    <row r="39" spans="1:8" x14ac:dyDescent="0.35">
      <c r="A39" s="2"/>
      <c r="B39" s="8"/>
      <c r="C39" s="8"/>
      <c r="D39" s="8"/>
      <c r="E39" s="10"/>
      <c r="F39" s="10"/>
      <c r="G39" s="38"/>
      <c r="H39" s="6"/>
    </row>
    <row r="40" spans="1:8" x14ac:dyDescent="0.35">
      <c r="A40" s="2"/>
      <c r="B40" s="8"/>
      <c r="C40" s="8"/>
      <c r="D40" s="8"/>
      <c r="E40" s="10"/>
      <c r="F40" s="10"/>
      <c r="G40" s="38"/>
      <c r="H40" s="6"/>
    </row>
    <row r="41" spans="1:8" x14ac:dyDescent="0.35">
      <c r="A41" s="2"/>
      <c r="B41" s="8"/>
      <c r="C41" s="8"/>
      <c r="D41" s="8"/>
      <c r="E41" s="10"/>
      <c r="F41" s="10"/>
      <c r="G41" s="38"/>
      <c r="H41" s="6"/>
    </row>
    <row r="42" spans="1:8" x14ac:dyDescent="0.35">
      <c r="A42" s="75" t="s">
        <v>30</v>
      </c>
      <c r="B42" s="75"/>
      <c r="C42" s="75"/>
      <c r="D42" s="75"/>
      <c r="E42" s="75"/>
      <c r="F42" s="75"/>
      <c r="G42" s="75"/>
      <c r="H42" s="75"/>
    </row>
    <row r="43" spans="1:8" x14ac:dyDescent="0.35">
      <c r="A43" s="75" t="s">
        <v>28</v>
      </c>
      <c r="B43" s="75"/>
      <c r="C43" s="75"/>
      <c r="D43" s="75"/>
      <c r="E43" s="75"/>
      <c r="F43" s="75"/>
      <c r="G43" s="75"/>
      <c r="H43" s="75"/>
    </row>
    <row r="44" spans="1:8" x14ac:dyDescent="0.35">
      <c r="A44" s="75" t="s">
        <v>25</v>
      </c>
      <c r="B44" s="75"/>
      <c r="C44" s="75"/>
      <c r="D44" s="75"/>
      <c r="E44" s="75"/>
      <c r="F44" s="75"/>
      <c r="G44" s="75"/>
      <c r="H44" s="75"/>
    </row>
    <row r="45" spans="1:8" x14ac:dyDescent="0.35">
      <c r="A45" s="75" t="s">
        <v>26</v>
      </c>
      <c r="B45" s="75"/>
      <c r="C45" s="75"/>
      <c r="D45" s="75"/>
      <c r="E45" s="75"/>
      <c r="F45" s="75"/>
      <c r="G45" s="75"/>
      <c r="H45" s="75"/>
    </row>
    <row r="46" spans="1:8" x14ac:dyDescent="0.35">
      <c r="A46" s="75" t="s">
        <v>27</v>
      </c>
      <c r="B46" s="75"/>
      <c r="C46" s="75"/>
      <c r="D46" s="75"/>
      <c r="E46" s="75"/>
      <c r="F46" s="75"/>
      <c r="G46" s="75"/>
      <c r="H46" s="75"/>
    </row>
    <row r="47" spans="1:8" x14ac:dyDescent="0.35">
      <c r="A47" s="75" t="s">
        <v>29</v>
      </c>
      <c r="B47" s="75"/>
      <c r="C47" s="75"/>
      <c r="D47" s="75"/>
      <c r="E47" s="75"/>
      <c r="F47" s="75"/>
      <c r="G47" s="75"/>
      <c r="H47" s="75"/>
    </row>
    <row r="48" spans="1:8" x14ac:dyDescent="0.35">
      <c r="A48" s="75" t="s">
        <v>31</v>
      </c>
      <c r="B48" s="75"/>
      <c r="C48" s="75"/>
      <c r="D48" s="75"/>
      <c r="E48" s="75"/>
      <c r="F48" s="75"/>
      <c r="G48" s="75"/>
      <c r="H48" s="75"/>
    </row>
  </sheetData>
  <sheetProtection algorithmName="SHA-512" hashValue="xg9dBibZ8hfDi24XIEcd/GeewnH819jM5b11ltuODtnFjkv7K3YMFQKPG7/A+E1gHKnNeaH6Eu2lLS7+TzWKEg==" saltValue="Ngjd7ZcL6jFfN1YJMdbZxA==" spinCount="100000" sheet="1" formatCells="0" formatColumns="0" formatRows="0" insertColumns="0" insertRows="0" insertHyperlinks="0" deleteColumns="0" deleteRows="0" sort="0" autoFilter="0" pivotTables="0"/>
  <mergeCells count="19">
    <mergeCell ref="A48:H48"/>
    <mergeCell ref="A42:H42"/>
    <mergeCell ref="A43:H43"/>
    <mergeCell ref="A44:H44"/>
    <mergeCell ref="A45:H45"/>
    <mergeCell ref="A46:H46"/>
    <mergeCell ref="A47:H47"/>
    <mergeCell ref="E38:F38"/>
    <mergeCell ref="A1:H1"/>
    <mergeCell ref="A2:H2"/>
    <mergeCell ref="A3:E3"/>
    <mergeCell ref="F3:G3"/>
    <mergeCell ref="A4:A5"/>
    <mergeCell ref="B4:B5"/>
    <mergeCell ref="C4:C5"/>
    <mergeCell ref="D4:D5"/>
    <mergeCell ref="E4:E5"/>
    <mergeCell ref="F4:G4"/>
    <mergeCell ref="H4:H5"/>
  </mergeCells>
  <pageMargins left="0.23622047244094491" right="0.19685039370078741" top="0.45" bottom="0.15748031496062992" header="0.17" footer="0.19685039370078741"/>
  <pageSetup paperSize="9" scale="84" orientation="landscape" r:id="rId1"/>
  <headerFooter>
    <oddHeader>&amp;R&amp;P/&amp;N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ตัวอย่าง</vt:lpstr>
      <vt:lpstr>1. ยอดสรุป</vt:lpstr>
      <vt:lpstr>2. รายการเบิก</vt:lpstr>
      <vt:lpstr>'2. รายการเบิก'!Print_Titles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Sukanya_p</dc:creator>
  <cp:lastModifiedBy>user</cp:lastModifiedBy>
  <cp:lastPrinted>2026-07-06T07:16:40Z</cp:lastPrinted>
  <dcterms:created xsi:type="dcterms:W3CDTF">2015-06-05T18:17:20Z</dcterms:created>
  <dcterms:modified xsi:type="dcterms:W3CDTF">2026-07-06T07:28:37Z</dcterms:modified>
</cp:coreProperties>
</file>